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5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'Foglio1'!$A$1:$I$53</definedName>
  </definedNames>
  <calcPr fullCalcOnLoad="1"/>
</workbook>
</file>

<file path=xl/sharedStrings.xml><?xml version="1.0" encoding="utf-8"?>
<sst xmlns="http://schemas.openxmlformats.org/spreadsheetml/2006/main" count="70" uniqueCount="58">
  <si>
    <t>Via A. Sindici n. 37</t>
  </si>
  <si>
    <t xml:space="preserve">00155 Roma </t>
  </si>
  <si>
    <t>Tel/fax: 06.2251231</t>
  </si>
  <si>
    <t>Flavia s.r.l.</t>
  </si>
  <si>
    <t>www.flaviasrl.com</t>
  </si>
  <si>
    <t>info@flaviasrl.com</t>
  </si>
  <si>
    <t>Via Basso Le Case n. 2</t>
  </si>
  <si>
    <t>04010 (LT) Rocca Massima</t>
  </si>
  <si>
    <t xml:space="preserve"> Tel:06.9664342</t>
  </si>
  <si>
    <t>P.IVA e C.F. 02059950598 C.C.I.A.A. LT 142506</t>
  </si>
  <si>
    <t>ATTESTAZIONE S.O.A. CAT. OS10 CL. II OG9 CL. I</t>
  </si>
  <si>
    <t>Azienda certificata</t>
  </si>
  <si>
    <t>ISO 9001:2000</t>
  </si>
  <si>
    <r>
      <t>Sede di Roma</t>
    </r>
    <r>
      <rPr>
        <sz val="8"/>
        <rFont val="Tahoma"/>
        <family val="2"/>
      </rPr>
      <t xml:space="preserve"> (uffici tecnici): </t>
    </r>
  </si>
  <si>
    <r>
      <t xml:space="preserve">Sede di Latina </t>
    </r>
    <r>
      <rPr>
        <sz val="8"/>
        <rFont val="Tahoma"/>
        <family val="2"/>
      </rPr>
      <t>(legale ed amministrativa):</t>
    </r>
  </si>
  <si>
    <t>Risultati</t>
  </si>
  <si>
    <t>kWh</t>
  </si>
  <si>
    <t>Quota fissa</t>
  </si>
  <si>
    <t>€</t>
  </si>
  <si>
    <t>euro / anno</t>
  </si>
  <si>
    <t>euro /kW per anno</t>
  </si>
  <si>
    <t>Quota energia (4)</t>
  </si>
  <si>
    <t>euro /kWh</t>
  </si>
  <si>
    <t>Potenza impegnata</t>
  </si>
  <si>
    <t>Caratteristiche dell'utenza</t>
  </si>
  <si>
    <t>kW</t>
  </si>
  <si>
    <t>Quota potenza impegnata</t>
  </si>
  <si>
    <t>Quota energia</t>
  </si>
  <si>
    <t>kWh per anno</t>
  </si>
  <si>
    <t>Consumi annui (stimati)</t>
  </si>
  <si>
    <t>Consumo effettivo per giorni</t>
  </si>
  <si>
    <t>Imposta erariale</t>
  </si>
  <si>
    <t>Imposte (5)</t>
  </si>
  <si>
    <t>Quota potenza impegnata (3)</t>
  </si>
  <si>
    <t>Consumi mensili (stimati)</t>
  </si>
  <si>
    <t>kWh per mese</t>
  </si>
  <si>
    <t xml:space="preserve">Addizionale enti locali a </t>
  </si>
  <si>
    <t xml:space="preserve">Imposta erariale applicata a </t>
  </si>
  <si>
    <r>
      <t>______</t>
    </r>
    <r>
      <rPr>
        <b/>
        <sz val="9"/>
        <rFont val="Verdana"/>
        <family val="2"/>
      </rPr>
      <t>Flavia,</t>
    </r>
    <r>
      <rPr>
        <sz val="9"/>
        <rFont val="Verdana"/>
        <family val="2"/>
      </rPr>
      <t xml:space="preserve"> Impianti Tecnologici Energia ed Ambiente   </t>
    </r>
  </si>
  <si>
    <t>Importo IVA esclusa</t>
  </si>
  <si>
    <t>Importo IVA inclusa</t>
  </si>
  <si>
    <t>IVA applicata</t>
  </si>
  <si>
    <t>Inserire qui i dati dell'utenza</t>
  </si>
  <si>
    <t>gg</t>
  </si>
  <si>
    <t>costo finale del kWh comprensivo di tasse</t>
  </si>
  <si>
    <t>a)</t>
  </si>
  <si>
    <t>b)</t>
  </si>
  <si>
    <t>c)</t>
  </si>
  <si>
    <t xml:space="preserve">  a)+b)+c)</t>
  </si>
  <si>
    <t>Bolletta riferita a mesi</t>
  </si>
  <si>
    <t>Quota fissa e quota potenza</t>
  </si>
  <si>
    <t>Caratteristiche tariffa D3</t>
  </si>
  <si>
    <t>Calcolo dei costi della bolletta elettrica in funzione dei consumi elettrici per forniture di energia elettrica per usi domestici nelle abitazioni di residenza con potenza impegnata superiore a 3 kW e con qualsiasi potenza impegnata se non residenti</t>
  </si>
  <si>
    <t>Foglio di calcolo bolletta elettrica ENEL D3 FV1.0</t>
  </si>
  <si>
    <r>
      <t>Addizionale enti locali</t>
    </r>
    <r>
      <rPr>
        <sz val="5"/>
        <rFont val="Arial"/>
        <family val="2"/>
      </rPr>
      <t>(1)</t>
    </r>
  </si>
  <si>
    <r>
      <t>Addizionale enti locali</t>
    </r>
    <r>
      <rPr>
        <sz val="5"/>
        <rFont val="Arial"/>
        <family val="2"/>
      </rPr>
      <t>(2)</t>
    </r>
  </si>
  <si>
    <t>2) per le forniture in altre abitazioni</t>
  </si>
  <si>
    <t>1) per le forniture in abitazioni di residenza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</si>
</sst>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_ ;\-#,##0.00\ "/>
    <numFmt numFmtId="179" formatCode="mmm\-yyyy"/>
    <numFmt numFmtId="180" formatCode="&quot;€&quot;\ #,##0.0000;\-&quot;€&quot;\ #,##0.0000"/>
    <numFmt numFmtId="181" formatCode="_-* #,##0.0_-;\-* #,##0.0_-;_-* &quot;-&quot;??_-;_-@_-"/>
    <numFmt numFmtId="182" formatCode="_-* #,##0_-;\-* #,##0_-;_-* &quot;-&quot;??_-;_-@_-"/>
    <numFmt numFmtId="183" formatCode="&quot;€&quot;\ #,##0.0;\-&quot;€&quot;\ #,##0.0"/>
    <numFmt numFmtId="184" formatCode="&quot;€&quot;\ #,##0.000;\-&quot;€&quot;\ #,##0.000"/>
  </numFmts>
  <fonts count="24">
    <font>
      <sz val="10"/>
      <name val="Arial"/>
      <family val="0"/>
    </font>
    <font>
      <sz val="5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Verdana"/>
      <family val="2"/>
    </font>
    <font>
      <b/>
      <sz val="14"/>
      <name val="Tahom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7"/>
      <name val="Arial"/>
      <family val="0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b/>
      <sz val="5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0" xfId="0" applyFill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1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4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13" fillId="2" borderId="0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2" fontId="0" fillId="2" borderId="2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" borderId="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5" fontId="5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3" fillId="2" borderId="0" xfId="0" applyFont="1" applyFill="1" applyAlignment="1" applyProtection="1">
      <alignment vertical="center" wrapText="1"/>
      <protection/>
    </xf>
    <xf numFmtId="0" fontId="0" fillId="2" borderId="0" xfId="0" applyFont="1" applyFill="1" applyAlignment="1" applyProtection="1">
      <alignment vertical="center" wrapText="1"/>
      <protection/>
    </xf>
    <xf numFmtId="7" fontId="0" fillId="0" borderId="0" xfId="17" applyNumberForma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1" xfId="0" applyFont="1" applyFill="1" applyBorder="1" applyAlignment="1" applyProtection="1">
      <alignment/>
      <protection/>
    </xf>
    <xf numFmtId="175" fontId="0" fillId="0" borderId="1" xfId="0" applyNumberFormat="1" applyFont="1" applyFill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0" fillId="0" borderId="1" xfId="0" applyBorder="1" applyAlignment="1">
      <alignment/>
    </xf>
    <xf numFmtId="2" fontId="0" fillId="0" borderId="1" xfId="0" applyNumberFormat="1" applyFont="1" applyBorder="1" applyAlignment="1" applyProtection="1">
      <alignment/>
      <protection/>
    </xf>
    <xf numFmtId="2" fontId="0" fillId="3" borderId="2" xfId="0" applyNumberFormat="1" applyFont="1" applyFill="1" applyBorder="1" applyAlignment="1" applyProtection="1">
      <alignment/>
      <protection locked="0"/>
    </xf>
    <xf numFmtId="1" fontId="0" fillId="3" borderId="2" xfId="0" applyNumberFormat="1" applyFont="1" applyFill="1" applyBorder="1" applyAlignment="1" applyProtection="1">
      <alignment/>
      <protection locked="0"/>
    </xf>
    <xf numFmtId="7" fontId="3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82" fontId="0" fillId="0" borderId="0" xfId="18" applyNumberFormat="1" applyFill="1" applyBorder="1" applyAlignment="1">
      <alignment horizontal="right"/>
    </xf>
    <xf numFmtId="182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6" fillId="0" borderId="3" xfId="0" applyFont="1" applyBorder="1" applyAlignment="1" applyProtection="1">
      <alignment/>
      <protection/>
    </xf>
    <xf numFmtId="2" fontId="17" fillId="0" borderId="3" xfId="0" applyNumberFormat="1" applyFont="1" applyFill="1" applyBorder="1" applyAlignment="1" applyProtection="1">
      <alignment/>
      <protection/>
    </xf>
    <xf numFmtId="2" fontId="19" fillId="0" borderId="4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9" fontId="0" fillId="3" borderId="2" xfId="0" applyNumberFormat="1" applyFill="1" applyBorder="1" applyAlignment="1" applyProtection="1">
      <alignment/>
      <protection locked="0"/>
    </xf>
    <xf numFmtId="184" fontId="3" fillId="0" borderId="0" xfId="0" applyNumberFormat="1" applyFont="1" applyFill="1" applyBorder="1" applyAlignment="1" applyProtection="1">
      <alignment/>
      <protection/>
    </xf>
    <xf numFmtId="0" fontId="22" fillId="2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21" fillId="0" borderId="4" xfId="0" applyFont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right"/>
      <protection/>
    </xf>
    <xf numFmtId="1" fontId="0" fillId="3" borderId="2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175" fontId="16" fillId="0" borderId="0" xfId="0" applyNumberFormat="1" applyFont="1" applyFill="1" applyBorder="1" applyAlignment="1" applyProtection="1">
      <alignment/>
      <protection/>
    </xf>
    <xf numFmtId="1" fontId="0" fillId="3" borderId="6" xfId="0" applyNumberFormat="1" applyFont="1" applyFill="1" applyBorder="1" applyAlignment="1" applyProtection="1">
      <alignment/>
      <protection locked="0"/>
    </xf>
    <xf numFmtId="0" fontId="0" fillId="3" borderId="7" xfId="0" applyFont="1" applyFill="1" applyBorder="1" applyAlignment="1" applyProtection="1">
      <alignment horizontal="right"/>
      <protection/>
    </xf>
    <xf numFmtId="0" fontId="0" fillId="3" borderId="3" xfId="0" applyFont="1" applyFill="1" applyBorder="1" applyAlignment="1" applyProtection="1">
      <alignment horizontal="right"/>
      <protection/>
    </xf>
    <xf numFmtId="0" fontId="5" fillId="3" borderId="8" xfId="0" applyFont="1" applyFill="1" applyBorder="1" applyAlignment="1" applyProtection="1">
      <alignment horizontal="left"/>
      <protection/>
    </xf>
    <xf numFmtId="0" fontId="21" fillId="0" borderId="4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5" fillId="3" borderId="9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17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top" wrapText="1"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7" fontId="3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18" fillId="0" borderId="0" xfId="15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right" vertical="top" wrapText="1"/>
    </xf>
    <xf numFmtId="1" fontId="0" fillId="2" borderId="12" xfId="0" applyNumberFormat="1" applyFont="1" applyFill="1" applyBorder="1" applyAlignment="1" applyProtection="1">
      <alignment horizontal="center"/>
      <protection/>
    </xf>
    <xf numFmtId="1" fontId="0" fillId="2" borderId="13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3" fontId="5" fillId="4" borderId="12" xfId="0" applyNumberFormat="1" applyFont="1" applyFill="1" applyBorder="1" applyAlignment="1" applyProtection="1">
      <alignment horizontal="center"/>
      <protection/>
    </xf>
    <xf numFmtId="173" fontId="5" fillId="4" borderId="13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2" fontId="5" fillId="4" borderId="12" xfId="0" applyNumberFormat="1" applyFont="1" applyFill="1" applyBorder="1" applyAlignment="1" applyProtection="1">
      <alignment horizontal="center"/>
      <protection/>
    </xf>
    <xf numFmtId="2" fontId="5" fillId="4" borderId="13" xfId="0" applyNumberFormat="1" applyFont="1" applyFill="1" applyBorder="1" applyAlignment="1" applyProtection="1">
      <alignment horizontal="center"/>
      <protection/>
    </xf>
    <xf numFmtId="175" fontId="5" fillId="4" borderId="12" xfId="0" applyNumberFormat="1" applyFont="1" applyFill="1" applyBorder="1" applyAlignment="1" applyProtection="1">
      <alignment horizontal="center"/>
      <protection/>
    </xf>
    <xf numFmtId="175" fontId="5" fillId="4" borderId="13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5" fillId="2" borderId="0" xfId="0" applyFont="1" applyFill="1" applyBorder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1</xdr:col>
      <xdr:colOff>1657350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33350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28575</xdr:rowOff>
    </xdr:from>
    <xdr:to>
      <xdr:col>8</xdr:col>
      <xdr:colOff>561975</xdr:colOff>
      <xdr:row>1</xdr:row>
      <xdr:rowOff>447675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85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36</xdr:row>
      <xdr:rowOff>171450</xdr:rowOff>
    </xdr:from>
    <xdr:to>
      <xdr:col>4</xdr:col>
      <xdr:colOff>47625</xdr:colOff>
      <xdr:row>46</xdr:row>
      <xdr:rowOff>200025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7134225"/>
          <a:ext cx="26860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1790700</xdr:colOff>
      <xdr:row>37</xdr:row>
      <xdr:rowOff>28575</xdr:rowOff>
    </xdr:from>
    <xdr:to>
      <xdr:col>4</xdr:col>
      <xdr:colOff>200025</xdr:colOff>
      <xdr:row>39</xdr:row>
      <xdr:rowOff>161925</xdr:rowOff>
    </xdr:to>
    <xdr:sp>
      <xdr:nvSpPr>
        <xdr:cNvPr id="4" name="Oval 26"/>
        <xdr:cNvSpPr>
          <a:spLocks/>
        </xdr:cNvSpPr>
      </xdr:nvSpPr>
      <xdr:spPr>
        <a:xfrm>
          <a:off x="2257425" y="7200900"/>
          <a:ext cx="1181100" cy="533400"/>
        </a:xfrm>
        <a:prstGeom prst="ellipse">
          <a:avLst/>
        </a:prstGeom>
        <a:noFill/>
        <a:ln w="571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17</xdr:row>
      <xdr:rowOff>28575</xdr:rowOff>
    </xdr:from>
    <xdr:to>
      <xdr:col>6</xdr:col>
      <xdr:colOff>533400</xdr:colOff>
      <xdr:row>17</xdr:row>
      <xdr:rowOff>95250</xdr:rowOff>
    </xdr:to>
    <xdr:sp>
      <xdr:nvSpPr>
        <xdr:cNvPr id="5" name="Line 27"/>
        <xdr:cNvSpPr>
          <a:spLocks/>
        </xdr:cNvSpPr>
      </xdr:nvSpPr>
      <xdr:spPr>
        <a:xfrm flipH="1">
          <a:off x="3371850" y="3467100"/>
          <a:ext cx="1285875" cy="66675"/>
        </a:xfrm>
        <a:prstGeom prst="line">
          <a:avLst/>
        </a:prstGeom>
        <a:noFill/>
        <a:ln w="571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18</xdr:row>
      <xdr:rowOff>38100</xdr:rowOff>
    </xdr:from>
    <xdr:to>
      <xdr:col>6</xdr:col>
      <xdr:colOff>409575</xdr:colOff>
      <xdr:row>18</xdr:row>
      <xdr:rowOff>85725</xdr:rowOff>
    </xdr:to>
    <xdr:sp>
      <xdr:nvSpPr>
        <xdr:cNvPr id="6" name="Line 28"/>
        <xdr:cNvSpPr>
          <a:spLocks/>
        </xdr:cNvSpPr>
      </xdr:nvSpPr>
      <xdr:spPr>
        <a:xfrm flipH="1">
          <a:off x="4067175" y="3686175"/>
          <a:ext cx="466725" cy="47625"/>
        </a:xfrm>
        <a:prstGeom prst="line">
          <a:avLst/>
        </a:prstGeom>
        <a:noFill/>
        <a:ln w="571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16</xdr:row>
      <xdr:rowOff>104775</xdr:rowOff>
    </xdr:from>
    <xdr:to>
      <xdr:col>8</xdr:col>
      <xdr:colOff>238125</xdr:colOff>
      <xdr:row>19</xdr:row>
      <xdr:rowOff>38100</xdr:rowOff>
    </xdr:to>
    <xdr:sp>
      <xdr:nvSpPr>
        <xdr:cNvPr id="7" name="Oval 29"/>
        <xdr:cNvSpPr>
          <a:spLocks/>
        </xdr:cNvSpPr>
      </xdr:nvSpPr>
      <xdr:spPr>
        <a:xfrm>
          <a:off x="4505325" y="3333750"/>
          <a:ext cx="1838325" cy="552450"/>
        </a:xfrm>
        <a:prstGeom prst="ellips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39</xdr:row>
      <xdr:rowOff>171450</xdr:rowOff>
    </xdr:from>
    <xdr:to>
      <xdr:col>7</xdr:col>
      <xdr:colOff>733425</xdr:colOff>
      <xdr:row>44</xdr:row>
      <xdr:rowOff>104775</xdr:rowOff>
    </xdr:to>
    <xdr:sp>
      <xdr:nvSpPr>
        <xdr:cNvPr id="8" name="AutoShape 30"/>
        <xdr:cNvSpPr>
          <a:spLocks/>
        </xdr:cNvSpPr>
      </xdr:nvSpPr>
      <xdr:spPr>
        <a:xfrm>
          <a:off x="3343275" y="7743825"/>
          <a:ext cx="2066925" cy="895350"/>
        </a:xfrm>
        <a:custGeom>
          <a:pathLst>
            <a:path h="119" w="217">
              <a:moveTo>
                <a:pt x="217" y="98"/>
              </a:moveTo>
              <a:cubicBezTo>
                <a:pt x="190" y="108"/>
                <a:pt x="163" y="119"/>
                <a:pt x="137" y="118"/>
              </a:cubicBezTo>
              <a:cubicBezTo>
                <a:pt x="111" y="117"/>
                <a:pt x="83" y="111"/>
                <a:pt x="63" y="94"/>
              </a:cubicBezTo>
              <a:cubicBezTo>
                <a:pt x="43" y="77"/>
                <a:pt x="28" y="34"/>
                <a:pt x="18" y="18"/>
              </a:cubicBezTo>
              <a:cubicBezTo>
                <a:pt x="8" y="2"/>
                <a:pt x="4" y="1"/>
                <a:pt x="0" y="0"/>
              </a:cubicBezTo>
            </a:path>
          </a:pathLst>
        </a:custGeom>
        <a:noFill/>
        <a:ln w="571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152400</xdr:rowOff>
    </xdr:from>
    <xdr:to>
      <xdr:col>7</xdr:col>
      <xdr:colOff>76200</xdr:colOff>
      <xdr:row>20</xdr:row>
      <xdr:rowOff>66675</xdr:rowOff>
    </xdr:to>
    <xdr:sp>
      <xdr:nvSpPr>
        <xdr:cNvPr id="9" name="Line 33"/>
        <xdr:cNvSpPr>
          <a:spLocks/>
        </xdr:cNvSpPr>
      </xdr:nvSpPr>
      <xdr:spPr>
        <a:xfrm flipH="1">
          <a:off x="3028950" y="3800475"/>
          <a:ext cx="1724025" cy="285750"/>
        </a:xfrm>
        <a:prstGeom prst="line">
          <a:avLst/>
        </a:prstGeom>
        <a:noFill/>
        <a:ln w="571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N70"/>
  <sheetViews>
    <sheetView showGridLines="0" tabSelected="1" zoomScaleSheetLayoutView="100" workbookViewId="0" topLeftCell="A5">
      <selection activeCell="C18" sqref="C18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6.140625" style="0" customWidth="1"/>
    <col min="4" max="4" width="5.00390625" style="0" customWidth="1"/>
    <col min="5" max="5" width="5.57421875" style="0" customWidth="1"/>
    <col min="6" max="6" width="7.7109375" style="0" customWidth="1"/>
    <col min="7" max="7" width="8.28125" style="0" customWidth="1"/>
    <col min="8" max="8" width="21.421875" style="0" customWidth="1"/>
    <col min="9" max="9" width="12.8515625" style="0" customWidth="1"/>
    <col min="10" max="10" width="9.140625" style="20" customWidth="1"/>
    <col min="11" max="11" width="10.57421875" style="20" bestFit="1" customWidth="1"/>
    <col min="12" max="12" width="10.7109375" style="20" customWidth="1"/>
    <col min="13" max="13" width="9.140625" style="20" customWidth="1"/>
  </cols>
  <sheetData>
    <row r="1" spans="1:9" ht="12.75">
      <c r="A1" s="4"/>
      <c r="B1" s="4"/>
      <c r="C1" s="4"/>
      <c r="D1" s="4"/>
      <c r="E1" s="1"/>
      <c r="F1" s="4"/>
      <c r="G1" s="4"/>
      <c r="H1" s="4"/>
      <c r="I1" s="4"/>
    </row>
    <row r="2" spans="1:9" ht="37.5" customHeight="1">
      <c r="A2" s="4"/>
      <c r="B2" s="1"/>
      <c r="C2" s="121" t="s">
        <v>38</v>
      </c>
      <c r="D2" s="121"/>
      <c r="E2" s="121"/>
      <c r="F2" s="121"/>
      <c r="G2" s="121"/>
      <c r="H2" s="121"/>
      <c r="I2" s="4"/>
    </row>
    <row r="3" spans="1:13" ht="12.75">
      <c r="A3" s="5" t="s">
        <v>53</v>
      </c>
      <c r="B3" s="1"/>
      <c r="C3" s="14"/>
      <c r="D3" s="14"/>
      <c r="E3" s="14"/>
      <c r="F3" s="14"/>
      <c r="G3" s="7"/>
      <c r="H3" s="7"/>
      <c r="I3" s="62" t="s">
        <v>11</v>
      </c>
      <c r="J3" s="119"/>
      <c r="K3" s="119"/>
      <c r="L3" s="119"/>
      <c r="M3" s="119"/>
    </row>
    <row r="4" spans="1:9" ht="9" customHeight="1">
      <c r="A4" s="1"/>
      <c r="B4" s="4"/>
      <c r="C4" s="4"/>
      <c r="D4" s="4"/>
      <c r="E4" s="4"/>
      <c r="F4" s="4"/>
      <c r="G4" s="4"/>
      <c r="H4" s="1"/>
      <c r="I4" s="6" t="s">
        <v>12</v>
      </c>
    </row>
    <row r="5" spans="1:9" ht="40.5" customHeight="1">
      <c r="A5" s="4"/>
      <c r="B5" s="122" t="s">
        <v>52</v>
      </c>
      <c r="C5" s="122"/>
      <c r="D5" s="122"/>
      <c r="E5" s="122"/>
      <c r="F5" s="122"/>
      <c r="G5" s="122"/>
      <c r="H5" s="122"/>
      <c r="I5" s="6"/>
    </row>
    <row r="6" spans="1:13" ht="10.5" customHeight="1">
      <c r="A6" s="4"/>
      <c r="B6" s="39"/>
      <c r="C6" s="39"/>
      <c r="D6" s="39"/>
      <c r="E6" s="39"/>
      <c r="F6" s="39"/>
      <c r="G6" s="39"/>
      <c r="H6" s="39"/>
      <c r="I6" s="38"/>
      <c r="J6" s="120"/>
      <c r="K6" s="120"/>
      <c r="L6" s="120"/>
      <c r="M6" s="120"/>
    </row>
    <row r="7" spans="1:13" ht="16.5" customHeight="1">
      <c r="A7" s="4"/>
      <c r="B7" s="8" t="s">
        <v>51</v>
      </c>
      <c r="C7" s="8"/>
      <c r="D7" s="8"/>
      <c r="E7" s="8"/>
      <c r="F7" s="8"/>
      <c r="G7" s="15"/>
      <c r="H7" s="9"/>
      <c r="I7" s="4"/>
      <c r="J7" s="106"/>
      <c r="K7" s="106"/>
      <c r="L7" s="106"/>
      <c r="M7" s="106"/>
    </row>
    <row r="8" spans="1:13" ht="14.25" customHeight="1">
      <c r="A8" s="4"/>
      <c r="B8" s="26" t="s">
        <v>17</v>
      </c>
      <c r="C8" s="115">
        <v>29.88</v>
      </c>
      <c r="D8" s="116"/>
      <c r="E8" s="36" t="s">
        <v>19</v>
      </c>
      <c r="F8" s="34"/>
      <c r="G8" s="37"/>
      <c r="H8" s="37"/>
      <c r="I8" s="4"/>
      <c r="J8" s="106"/>
      <c r="K8" s="106"/>
      <c r="L8" s="106"/>
      <c r="M8" s="106"/>
    </row>
    <row r="9" spans="1:13" ht="14.25" customHeight="1">
      <c r="A9" s="4"/>
      <c r="B9" s="26" t="s">
        <v>33</v>
      </c>
      <c r="C9" s="117">
        <v>15.48</v>
      </c>
      <c r="D9" s="118"/>
      <c r="E9" s="36" t="s">
        <v>20</v>
      </c>
      <c r="F9" s="34"/>
      <c r="G9" s="37"/>
      <c r="H9" s="37"/>
      <c r="I9" s="4"/>
      <c r="J9" s="106"/>
      <c r="K9" s="106"/>
      <c r="L9" s="106"/>
      <c r="M9" s="106"/>
    </row>
    <row r="10" spans="1:13" ht="16.5" customHeight="1">
      <c r="A10" s="4"/>
      <c r="B10" s="26" t="s">
        <v>21</v>
      </c>
      <c r="C10" s="117">
        <v>0.1592</v>
      </c>
      <c r="D10" s="118"/>
      <c r="E10" s="31" t="s">
        <v>22</v>
      </c>
      <c r="F10" s="36"/>
      <c r="G10" s="9"/>
      <c r="H10" s="8"/>
      <c r="I10" s="4"/>
      <c r="J10" s="106"/>
      <c r="K10" s="106"/>
      <c r="L10" s="106"/>
      <c r="M10" s="106"/>
    </row>
    <row r="11" spans="1:11" ht="16.5" customHeight="1">
      <c r="A11" s="4"/>
      <c r="B11" s="26" t="s">
        <v>32</v>
      </c>
      <c r="C11" s="33"/>
      <c r="D11" s="33"/>
      <c r="E11" s="34"/>
      <c r="F11" s="34"/>
      <c r="G11" s="37"/>
      <c r="H11" s="37"/>
      <c r="I11" s="4"/>
      <c r="K11" s="25"/>
    </row>
    <row r="12" spans="1:11" ht="12" customHeight="1">
      <c r="A12" s="4"/>
      <c r="B12" s="32" t="s">
        <v>31</v>
      </c>
      <c r="C12" s="112">
        <v>0.0047</v>
      </c>
      <c r="D12" s="113"/>
      <c r="E12" s="36" t="s">
        <v>22</v>
      </c>
      <c r="F12" s="34"/>
      <c r="G12" s="35"/>
      <c r="H12" s="36"/>
      <c r="I12" s="4"/>
      <c r="K12" s="25"/>
    </row>
    <row r="13" spans="1:11" ht="12" customHeight="1">
      <c r="A13" s="4"/>
      <c r="B13" s="32" t="s">
        <v>54</v>
      </c>
      <c r="C13" s="112">
        <v>0.01859</v>
      </c>
      <c r="D13" s="113"/>
      <c r="E13" s="36" t="s">
        <v>22</v>
      </c>
      <c r="F13" s="34"/>
      <c r="G13" s="81" t="s">
        <v>57</v>
      </c>
      <c r="H13" s="80"/>
      <c r="I13" s="4"/>
      <c r="K13" s="25"/>
    </row>
    <row r="14" spans="1:11" ht="12" customHeight="1">
      <c r="A14" s="4"/>
      <c r="B14" s="32" t="s">
        <v>55</v>
      </c>
      <c r="C14" s="112">
        <v>0.0204</v>
      </c>
      <c r="D14" s="113"/>
      <c r="E14" s="36" t="s">
        <v>22</v>
      </c>
      <c r="F14" s="34"/>
      <c r="G14" s="81" t="s">
        <v>56</v>
      </c>
      <c r="H14" s="80"/>
      <c r="I14" s="4"/>
      <c r="K14" s="25"/>
    </row>
    <row r="15" spans="1:11" ht="12" customHeight="1">
      <c r="A15" s="4"/>
      <c r="B15" s="32"/>
      <c r="C15" s="36"/>
      <c r="D15" s="36"/>
      <c r="E15" s="36"/>
      <c r="F15" s="34"/>
      <c r="G15" s="35"/>
      <c r="H15" s="36"/>
      <c r="I15" s="4"/>
      <c r="K15" s="25"/>
    </row>
    <row r="16" spans="1:11" ht="5.25" customHeight="1">
      <c r="A16" s="4"/>
      <c r="B16" s="45"/>
      <c r="C16" s="46"/>
      <c r="D16" s="46"/>
      <c r="E16" s="46"/>
      <c r="F16" s="46"/>
      <c r="G16" s="47"/>
      <c r="H16" s="48"/>
      <c r="I16" s="4"/>
      <c r="K16" s="25"/>
    </row>
    <row r="17" spans="1:11" ht="16.5" customHeight="1">
      <c r="A17" s="4"/>
      <c r="B17" s="8" t="s">
        <v>24</v>
      </c>
      <c r="C17" s="9"/>
      <c r="D17" s="9"/>
      <c r="E17" s="9"/>
      <c r="F17" s="9"/>
      <c r="G17" s="10"/>
      <c r="H17" s="8"/>
      <c r="I17" s="4"/>
      <c r="K17" s="55"/>
    </row>
    <row r="18" spans="1:11" ht="16.5" customHeight="1">
      <c r="A18" s="4"/>
      <c r="B18" s="79" t="s">
        <v>23</v>
      </c>
      <c r="C18" s="51">
        <v>6</v>
      </c>
      <c r="D18" s="8" t="s">
        <v>25</v>
      </c>
      <c r="E18" s="9"/>
      <c r="F18" s="9"/>
      <c r="G18" s="11"/>
      <c r="H18" s="114" t="s">
        <v>42</v>
      </c>
      <c r="I18" s="4"/>
      <c r="K18" s="55"/>
    </row>
    <row r="19" spans="1:11" ht="15.75" customHeight="1">
      <c r="A19" s="4"/>
      <c r="B19" s="17" t="s">
        <v>30</v>
      </c>
      <c r="C19" s="82">
        <v>61</v>
      </c>
      <c r="D19" s="8" t="s">
        <v>43</v>
      </c>
      <c r="E19" s="52">
        <v>1400</v>
      </c>
      <c r="F19" s="8" t="s">
        <v>16</v>
      </c>
      <c r="G19" s="11"/>
      <c r="H19" s="114"/>
      <c r="I19" s="4"/>
      <c r="K19" s="55"/>
    </row>
    <row r="20" spans="1:11" ht="13.5" customHeight="1">
      <c r="A20" s="4"/>
      <c r="B20" s="83"/>
      <c r="C20" s="88">
        <v>1</v>
      </c>
      <c r="D20" s="78"/>
      <c r="E20" s="77"/>
      <c r="F20" s="8"/>
      <c r="G20" s="11"/>
      <c r="H20" s="66"/>
      <c r="I20" s="4"/>
      <c r="K20" s="55"/>
    </row>
    <row r="21" spans="1:11" ht="8.25" customHeight="1">
      <c r="A21" s="4"/>
      <c r="B21" s="84"/>
      <c r="C21" s="85"/>
      <c r="D21" s="78"/>
      <c r="E21" s="77"/>
      <c r="F21" s="8"/>
      <c r="G21" s="11"/>
      <c r="H21" s="66"/>
      <c r="I21" s="4"/>
      <c r="K21" s="55"/>
    </row>
    <row r="22" spans="1:11" ht="14.25" customHeight="1">
      <c r="A22" s="4"/>
      <c r="B22" s="49"/>
      <c r="C22" s="49"/>
      <c r="D22" s="49"/>
      <c r="E22" s="49"/>
      <c r="F22" s="49"/>
      <c r="G22" s="50"/>
      <c r="H22" s="48"/>
      <c r="I22" s="4"/>
      <c r="K22" s="55"/>
    </row>
    <row r="23" spans="1:11" ht="16.5" customHeight="1">
      <c r="A23" s="4"/>
      <c r="B23" s="8" t="s">
        <v>15</v>
      </c>
      <c r="C23" s="9"/>
      <c r="D23" s="9"/>
      <c r="E23" s="9"/>
      <c r="F23" s="9"/>
      <c r="G23" s="9"/>
      <c r="H23" s="8"/>
      <c r="I23" s="4"/>
      <c r="K23" s="55"/>
    </row>
    <row r="24" spans="1:11" ht="16.5" customHeight="1">
      <c r="A24" s="4"/>
      <c r="B24" s="9" t="s">
        <v>29</v>
      </c>
      <c r="C24" s="109">
        <f>E19/C19*365.256</f>
        <v>8382.924590163933</v>
      </c>
      <c r="D24" s="110"/>
      <c r="E24" s="8" t="s">
        <v>28</v>
      </c>
      <c r="F24" s="9"/>
      <c r="G24" s="9"/>
      <c r="H24" s="8"/>
      <c r="I24" s="4"/>
      <c r="K24" s="55"/>
    </row>
    <row r="25" spans="1:11" ht="16.5" customHeight="1">
      <c r="A25" s="4"/>
      <c r="B25" s="9" t="s">
        <v>34</v>
      </c>
      <c r="C25" s="109">
        <f>C24/12</f>
        <v>698.5770491803278</v>
      </c>
      <c r="D25" s="110"/>
      <c r="E25" s="8" t="s">
        <v>35</v>
      </c>
      <c r="F25" s="9"/>
      <c r="G25" s="9"/>
      <c r="H25" s="8"/>
      <c r="I25" s="4"/>
      <c r="K25" s="55"/>
    </row>
    <row r="26" spans="1:11" ht="10.5" customHeight="1">
      <c r="A26" s="4"/>
      <c r="B26" s="9"/>
      <c r="C26" s="71"/>
      <c r="D26" s="71"/>
      <c r="E26" s="8"/>
      <c r="G26" s="9"/>
      <c r="H26" s="8"/>
      <c r="I26" s="4"/>
      <c r="K26" s="55"/>
    </row>
    <row r="27" spans="1:11" ht="16.5" customHeight="1">
      <c r="A27" s="4"/>
      <c r="B27" s="87" t="s">
        <v>49</v>
      </c>
      <c r="C27" s="76">
        <v>2</v>
      </c>
      <c r="D27" s="9"/>
      <c r="E27" s="8"/>
      <c r="G27" s="9"/>
      <c r="H27" s="8"/>
      <c r="I27" s="4"/>
      <c r="K27" s="55"/>
    </row>
    <row r="28" spans="1:11" ht="10.5" customHeight="1">
      <c r="A28" s="4"/>
      <c r="B28" s="9"/>
      <c r="C28" s="9"/>
      <c r="D28" s="9"/>
      <c r="E28" s="9"/>
      <c r="F28" s="9"/>
      <c r="G28" s="9"/>
      <c r="H28" s="8"/>
      <c r="I28" s="4"/>
      <c r="K28" s="55"/>
    </row>
    <row r="29" spans="1:11" ht="14.25" customHeight="1">
      <c r="A29" s="4"/>
      <c r="B29" s="86" t="s">
        <v>50</v>
      </c>
      <c r="C29" s="70"/>
      <c r="D29" s="70"/>
      <c r="E29" s="70"/>
      <c r="F29" s="70"/>
      <c r="G29" s="9"/>
      <c r="H29" s="8"/>
      <c r="I29" s="4"/>
      <c r="K29" s="55"/>
    </row>
    <row r="30" spans="1:11" ht="15.75" customHeight="1">
      <c r="A30" s="4"/>
      <c r="C30" s="72"/>
      <c r="D30" s="72"/>
      <c r="F30" s="75" t="s">
        <v>17</v>
      </c>
      <c r="G30" s="22">
        <f>C8/12*C27</f>
        <v>4.9799999999999995</v>
      </c>
      <c r="H30" s="8" t="s">
        <v>18</v>
      </c>
      <c r="I30" s="4"/>
      <c r="K30" s="55"/>
    </row>
    <row r="31" spans="1:11" ht="16.5" customHeight="1">
      <c r="A31" s="4"/>
      <c r="C31" s="73"/>
      <c r="D31" s="73"/>
      <c r="E31" s="9"/>
      <c r="F31" s="74" t="s">
        <v>26</v>
      </c>
      <c r="G31" s="22">
        <f>C9*C18/12*C27</f>
        <v>15.479999999999999</v>
      </c>
      <c r="H31" s="59" t="s">
        <v>18</v>
      </c>
      <c r="I31" s="4"/>
      <c r="K31" s="55"/>
    </row>
    <row r="32" spans="1:11" ht="13.5" customHeight="1">
      <c r="A32" s="4"/>
      <c r="B32" s="67" t="s">
        <v>27</v>
      </c>
      <c r="C32" s="68"/>
      <c r="D32" s="68"/>
      <c r="E32" s="18"/>
      <c r="F32" s="18"/>
      <c r="H32" s="40">
        <f>SUM(G30:G31)</f>
        <v>20.459999999999997</v>
      </c>
      <c r="I32" s="65" t="s">
        <v>45</v>
      </c>
      <c r="K32" s="55"/>
    </row>
    <row r="33" spans="1:9" ht="16.5" customHeight="1">
      <c r="A33" s="4"/>
      <c r="B33" s="111"/>
      <c r="C33" s="111"/>
      <c r="D33" s="111"/>
      <c r="E33" s="24">
        <f>ROUND(C24/365.256*C19,0)</f>
        <v>1400</v>
      </c>
      <c r="F33" s="69" t="s">
        <v>16</v>
      </c>
      <c r="G33" s="22">
        <f>C10*E33</f>
        <v>222.88000000000002</v>
      </c>
      <c r="H33" s="59" t="s">
        <v>18</v>
      </c>
      <c r="I33" s="4"/>
    </row>
    <row r="34" spans="1:14" ht="12.75" customHeight="1">
      <c r="A34" s="4"/>
      <c r="B34" s="67" t="s">
        <v>32</v>
      </c>
      <c r="C34" s="67"/>
      <c r="D34" s="67"/>
      <c r="E34" s="25"/>
      <c r="F34" s="25"/>
      <c r="G34" s="25"/>
      <c r="H34" s="40">
        <f>SUM(G33:G33)</f>
        <v>222.88000000000002</v>
      </c>
      <c r="I34" s="65" t="s">
        <v>46</v>
      </c>
      <c r="J34" s="3"/>
      <c r="L34" s="3"/>
      <c r="M34" s="3"/>
      <c r="N34" s="2"/>
    </row>
    <row r="35" spans="1:14" ht="16.5" customHeight="1">
      <c r="A35" s="4"/>
      <c r="B35" s="100" t="s">
        <v>37</v>
      </c>
      <c r="C35" s="100"/>
      <c r="D35" s="101"/>
      <c r="E35" s="24">
        <f>E19</f>
        <v>1400</v>
      </c>
      <c r="F35" s="19" t="s">
        <v>16</v>
      </c>
      <c r="G35" s="22">
        <f>E35*C12</f>
        <v>6.58</v>
      </c>
      <c r="H35" s="8" t="s">
        <v>18</v>
      </c>
      <c r="I35" s="4"/>
      <c r="J35" s="3"/>
      <c r="K35" s="30"/>
      <c r="L35" s="25"/>
      <c r="M35" s="3"/>
      <c r="N35" s="2"/>
    </row>
    <row r="36" spans="1:14" ht="16.5" customHeight="1">
      <c r="A36" s="4"/>
      <c r="B36" s="100" t="s">
        <v>36</v>
      </c>
      <c r="C36" s="100"/>
      <c r="D36" s="101"/>
      <c r="E36" s="24">
        <f>E19</f>
        <v>1400</v>
      </c>
      <c r="F36" s="69" t="s">
        <v>16</v>
      </c>
      <c r="G36" s="22">
        <f ca="1">E36*(INDIRECT("C"&amp;(C20+12)))</f>
        <v>26.026</v>
      </c>
      <c r="H36" s="59" t="s">
        <v>18</v>
      </c>
      <c r="I36" s="4"/>
      <c r="J36" s="3"/>
      <c r="K36" s="30"/>
      <c r="L36" s="3"/>
      <c r="M36" s="3"/>
      <c r="N36" s="2"/>
    </row>
    <row r="37" spans="1:12" ht="16.5" customHeight="1">
      <c r="A37" s="4"/>
      <c r="B37" s="27"/>
      <c r="C37" s="27"/>
      <c r="D37" s="27"/>
      <c r="E37" s="27"/>
      <c r="F37" s="27"/>
      <c r="H37" s="40">
        <f>SUM(G35:G36)</f>
        <v>32.606</v>
      </c>
      <c r="I37" s="65" t="s">
        <v>47</v>
      </c>
      <c r="K37" s="25"/>
      <c r="L37" s="25"/>
    </row>
    <row r="38" spans="1:12" ht="16.5" customHeight="1">
      <c r="A38" s="4"/>
      <c r="B38" s="28"/>
      <c r="C38" s="28"/>
      <c r="D38" s="28"/>
      <c r="E38" s="28"/>
      <c r="F38" s="28"/>
      <c r="I38" s="4"/>
      <c r="K38" s="25"/>
      <c r="L38" s="25"/>
    </row>
    <row r="39" spans="1:12" ht="15" customHeight="1">
      <c r="A39" s="4"/>
      <c r="B39" s="28"/>
      <c r="C39" s="102">
        <f>H44</f>
        <v>303.54060000000004</v>
      </c>
      <c r="D39" s="102"/>
      <c r="E39" s="28"/>
      <c r="G39" s="60" t="s">
        <v>39</v>
      </c>
      <c r="H39" s="61"/>
      <c r="I39" s="4"/>
      <c r="K39" s="25"/>
      <c r="L39" s="25"/>
    </row>
    <row r="40" spans="1:12" ht="16.5" customHeight="1">
      <c r="A40" s="4"/>
      <c r="B40" s="42"/>
      <c r="C40" s="42"/>
      <c r="D40" s="42"/>
      <c r="E40" s="42"/>
      <c r="F40" s="42"/>
      <c r="H40" s="53">
        <f>H32+H34+H37</f>
        <v>275.946</v>
      </c>
      <c r="I40" s="65" t="s">
        <v>48</v>
      </c>
      <c r="K40" s="25"/>
      <c r="L40" s="25"/>
    </row>
    <row r="41" spans="1:12" ht="16.5" customHeight="1">
      <c r="A41" s="4"/>
      <c r="B41" s="42"/>
      <c r="C41" s="42"/>
      <c r="D41" s="42"/>
      <c r="E41" s="42"/>
      <c r="F41" s="42"/>
      <c r="G41" s="63">
        <v>0.1</v>
      </c>
      <c r="H41" s="21" t="s">
        <v>41</v>
      </c>
      <c r="I41" s="4"/>
      <c r="K41" s="25"/>
      <c r="L41" s="56"/>
    </row>
    <row r="42" spans="1:12" ht="14.25" customHeight="1">
      <c r="A42" s="4"/>
      <c r="B42" s="43"/>
      <c r="C42" s="43"/>
      <c r="D42" s="43"/>
      <c r="E42" s="43"/>
      <c r="F42" s="43"/>
      <c r="I42" s="4"/>
      <c r="K42" s="25"/>
      <c r="L42" s="25"/>
    </row>
    <row r="43" spans="1:12" ht="14.25" customHeight="1">
      <c r="A43" s="4"/>
      <c r="B43" s="43"/>
      <c r="C43" s="43"/>
      <c r="D43" s="43"/>
      <c r="E43" s="43"/>
      <c r="F43" s="43"/>
      <c r="G43" s="60" t="s">
        <v>40</v>
      </c>
      <c r="H43" s="61"/>
      <c r="I43" s="4"/>
      <c r="K43" s="25"/>
      <c r="L43" s="57"/>
    </row>
    <row r="44" spans="1:12" ht="14.25" customHeight="1">
      <c r="A44" s="4"/>
      <c r="B44" s="43"/>
      <c r="C44" s="43"/>
      <c r="D44" s="43"/>
      <c r="E44" s="43"/>
      <c r="F44" s="43"/>
      <c r="H44" s="53">
        <f>H40*(1+G41)</f>
        <v>303.54060000000004</v>
      </c>
      <c r="I44" s="4"/>
      <c r="K44" s="25"/>
      <c r="L44" s="57"/>
    </row>
    <row r="45" spans="1:12" ht="15" customHeight="1">
      <c r="A45" s="4"/>
      <c r="B45" s="43"/>
      <c r="C45" s="43"/>
      <c r="D45" s="43"/>
      <c r="E45" s="43"/>
      <c r="F45" s="43"/>
      <c r="G45" s="21"/>
      <c r="H45" s="21"/>
      <c r="I45" s="4"/>
      <c r="K45" s="25"/>
      <c r="L45" s="57"/>
    </row>
    <row r="46" spans="1:12" ht="13.5" customHeight="1">
      <c r="A46" s="4"/>
      <c r="B46" s="44"/>
      <c r="C46" s="44"/>
      <c r="D46" s="44"/>
      <c r="E46" s="44"/>
      <c r="F46" s="60" t="s">
        <v>44</v>
      </c>
      <c r="G46" s="61"/>
      <c r="H46" s="61"/>
      <c r="I46" s="7"/>
      <c r="K46" s="25"/>
      <c r="L46" s="25"/>
    </row>
    <row r="47" spans="1:12" ht="17.25" customHeight="1">
      <c r="A47" s="4"/>
      <c r="B47" s="29"/>
      <c r="C47" s="29"/>
      <c r="D47" s="29"/>
      <c r="E47" s="29"/>
      <c r="F47" s="29"/>
      <c r="H47" s="64">
        <f>H44/E19</f>
        <v>0.2168147142857143</v>
      </c>
      <c r="I47" s="7"/>
      <c r="K47" s="25"/>
      <c r="L47" s="25"/>
    </row>
    <row r="48" spans="1:12" ht="13.5" customHeight="1">
      <c r="A48" s="13"/>
      <c r="B48" s="12"/>
      <c r="C48" s="12"/>
      <c r="D48" s="12"/>
      <c r="E48" s="12"/>
      <c r="F48" s="12"/>
      <c r="G48" s="12"/>
      <c r="H48" s="12"/>
      <c r="I48" s="12"/>
      <c r="K48" s="25"/>
      <c r="L48" s="25"/>
    </row>
    <row r="49" spans="1:12" ht="12" customHeight="1">
      <c r="A49" s="107" t="s">
        <v>13</v>
      </c>
      <c r="B49" s="107"/>
      <c r="C49" s="104" t="s">
        <v>3</v>
      </c>
      <c r="D49" s="104"/>
      <c r="E49" s="104"/>
      <c r="F49" s="104"/>
      <c r="G49" s="104"/>
      <c r="H49" s="108" t="s">
        <v>14</v>
      </c>
      <c r="I49" s="108"/>
      <c r="K49" s="25"/>
      <c r="L49" s="25"/>
    </row>
    <row r="50" spans="1:9" ht="11.25" customHeight="1">
      <c r="A50" s="98" t="s">
        <v>0</v>
      </c>
      <c r="B50" s="98"/>
      <c r="C50" s="105"/>
      <c r="D50" s="105"/>
      <c r="E50" s="105"/>
      <c r="F50" s="105"/>
      <c r="G50" s="105"/>
      <c r="H50" s="99" t="s">
        <v>6</v>
      </c>
      <c r="I50" s="99"/>
    </row>
    <row r="51" spans="1:9" ht="11.25" customHeight="1">
      <c r="A51" s="98" t="s">
        <v>1</v>
      </c>
      <c r="B51" s="98"/>
      <c r="C51" s="103" t="s">
        <v>4</v>
      </c>
      <c r="D51" s="103"/>
      <c r="E51" s="103"/>
      <c r="F51" s="103"/>
      <c r="G51" s="103"/>
      <c r="H51" s="99" t="s">
        <v>7</v>
      </c>
      <c r="I51" s="99"/>
    </row>
    <row r="52" spans="1:9" ht="12.75">
      <c r="A52" s="98" t="s">
        <v>2</v>
      </c>
      <c r="B52" s="98"/>
      <c r="C52" s="16"/>
      <c r="D52" s="16"/>
      <c r="E52" s="16"/>
      <c r="F52" s="16"/>
      <c r="G52" s="1"/>
      <c r="H52" s="99" t="s">
        <v>8</v>
      </c>
      <c r="I52" s="99"/>
    </row>
    <row r="53" spans="1:9" ht="12" customHeight="1">
      <c r="A53" s="98" t="s">
        <v>9</v>
      </c>
      <c r="B53" s="98"/>
      <c r="C53" s="103" t="s">
        <v>5</v>
      </c>
      <c r="D53" s="103"/>
      <c r="E53" s="103"/>
      <c r="F53" s="103"/>
      <c r="G53" s="103"/>
      <c r="H53" s="99" t="s">
        <v>10</v>
      </c>
      <c r="I53" s="99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7:14" s="20" customFormat="1" ht="12.75">
      <c r="G57" s="54"/>
      <c r="H57" s="25"/>
      <c r="I57" s="25"/>
      <c r="J57" s="25"/>
      <c r="K57" s="25"/>
      <c r="L57" s="25"/>
      <c r="N57"/>
    </row>
    <row r="58" spans="7:14" s="20" customFormat="1" ht="12.75">
      <c r="G58" s="25"/>
      <c r="H58" s="25"/>
      <c r="I58" s="25"/>
      <c r="J58" s="25"/>
      <c r="K58" s="25"/>
      <c r="L58" s="25"/>
      <c r="N58"/>
    </row>
    <row r="59" spans="7:14" s="20" customFormat="1" ht="12.75">
      <c r="G59" s="25"/>
      <c r="H59" s="25"/>
      <c r="I59" s="25"/>
      <c r="J59" s="25"/>
      <c r="K59" s="25"/>
      <c r="L59" s="25"/>
      <c r="N59"/>
    </row>
    <row r="60" spans="7:14" s="20" customFormat="1" ht="12.75">
      <c r="G60" s="25"/>
      <c r="H60" s="25"/>
      <c r="I60" s="25"/>
      <c r="J60" s="25"/>
      <c r="K60" s="25"/>
      <c r="L60" s="25"/>
      <c r="N60"/>
    </row>
    <row r="61" spans="7:14" s="20" customFormat="1" ht="12.75">
      <c r="G61" s="25"/>
      <c r="H61" s="25"/>
      <c r="I61" s="25"/>
      <c r="J61" s="25"/>
      <c r="K61" s="25"/>
      <c r="L61" s="25"/>
      <c r="N61"/>
    </row>
    <row r="62" spans="7:14" s="20" customFormat="1" ht="12.75">
      <c r="G62" s="25"/>
      <c r="H62" s="25"/>
      <c r="I62" s="25"/>
      <c r="J62" s="25"/>
      <c r="K62" s="25"/>
      <c r="L62" s="25"/>
      <c r="N62"/>
    </row>
    <row r="63" spans="7:14" s="20" customFormat="1" ht="12.75">
      <c r="G63" s="25"/>
      <c r="H63" s="41"/>
      <c r="I63" s="23"/>
      <c r="J63" s="41"/>
      <c r="K63" s="25"/>
      <c r="L63" s="25"/>
      <c r="N63"/>
    </row>
    <row r="64" spans="7:12" ht="12.75">
      <c r="G64" s="25"/>
      <c r="H64" s="25"/>
      <c r="I64" s="25"/>
      <c r="J64" s="25"/>
      <c r="K64" s="25"/>
      <c r="L64" s="25"/>
    </row>
    <row r="65" spans="7:12" ht="12.75">
      <c r="G65" s="25"/>
      <c r="H65" s="41"/>
      <c r="I65" s="23"/>
      <c r="J65" s="41"/>
      <c r="K65" s="25"/>
      <c r="L65" s="25"/>
    </row>
    <row r="66" spans="7:12" ht="12.75">
      <c r="G66" s="25"/>
      <c r="H66" s="25"/>
      <c r="I66" s="25"/>
      <c r="J66" s="25"/>
      <c r="K66" s="25"/>
      <c r="L66" s="25"/>
    </row>
    <row r="67" spans="7:12" ht="12.75">
      <c r="G67" s="25"/>
      <c r="H67" s="25"/>
      <c r="I67" s="25"/>
      <c r="J67" s="25"/>
      <c r="K67" s="25"/>
      <c r="L67" s="25"/>
    </row>
    <row r="68" spans="7:12" ht="12.75">
      <c r="G68" s="25"/>
      <c r="H68" s="25"/>
      <c r="I68" s="25"/>
      <c r="J68" s="25"/>
      <c r="K68" s="25"/>
      <c r="L68" s="25"/>
    </row>
    <row r="69" spans="7:9" ht="12.75">
      <c r="G69" s="20"/>
      <c r="H69" s="20"/>
      <c r="I69" s="20"/>
    </row>
    <row r="70" ht="12.75">
      <c r="J70" s="58"/>
    </row>
  </sheetData>
  <sheetProtection password="EB3E" sheet="1" objects="1" scenarios="1" selectLockedCells="1"/>
  <mergeCells count="31">
    <mergeCell ref="A52:B52"/>
    <mergeCell ref="H52:I52"/>
    <mergeCell ref="A53:B53"/>
    <mergeCell ref="H53:I53"/>
    <mergeCell ref="C53:G53"/>
    <mergeCell ref="J3:M3"/>
    <mergeCell ref="J6:M6"/>
    <mergeCell ref="C2:H2"/>
    <mergeCell ref="B5:H5"/>
    <mergeCell ref="H18:H19"/>
    <mergeCell ref="C8:D8"/>
    <mergeCell ref="C10:D10"/>
    <mergeCell ref="C14:D14"/>
    <mergeCell ref="C9:D9"/>
    <mergeCell ref="J7:M10"/>
    <mergeCell ref="A49:B49"/>
    <mergeCell ref="H49:I49"/>
    <mergeCell ref="C24:D24"/>
    <mergeCell ref="B33:D33"/>
    <mergeCell ref="C25:D25"/>
    <mergeCell ref="B35:D35"/>
    <mergeCell ref="C12:D12"/>
    <mergeCell ref="C13:D13"/>
    <mergeCell ref="A51:B51"/>
    <mergeCell ref="H51:I51"/>
    <mergeCell ref="B36:D36"/>
    <mergeCell ref="C39:D39"/>
    <mergeCell ref="C51:G51"/>
    <mergeCell ref="C49:G50"/>
    <mergeCell ref="A50:B50"/>
    <mergeCell ref="H50:I50"/>
  </mergeCells>
  <printOptions/>
  <pageMargins left="0.4330708661417323" right="0.31496062992125984" top="0.5118110236220472" bottom="0.5511811023622047" header="0.5118110236220472" footer="0.5118110236220472"/>
  <pageSetup fitToHeight="1" fitToWidth="1" horizontalDpi="360" verticalDpi="360" orientation="portrait" paperSize="9" scale="9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3:E13"/>
  <sheetViews>
    <sheetView workbookViewId="0" topLeftCell="A1">
      <selection activeCell="H9" sqref="H9"/>
    </sheetView>
  </sheetViews>
  <sheetFormatPr defaultColWidth="9.140625" defaultRowHeight="12.75"/>
  <cols>
    <col min="1" max="1" width="9.140625" style="92" customWidth="1"/>
    <col min="2" max="2" width="21.28125" style="92" customWidth="1"/>
    <col min="3" max="3" width="8.28125" style="92" customWidth="1"/>
    <col min="4" max="4" width="4.140625" style="92" customWidth="1"/>
    <col min="5" max="5" width="15.57421875" style="92" customWidth="1"/>
    <col min="6" max="16384" width="9.140625" style="92" customWidth="1"/>
  </cols>
  <sheetData>
    <row r="3" s="89" customFormat="1" ht="12.75">
      <c r="E3" s="96"/>
    </row>
    <row r="4" spans="2:5" s="89" customFormat="1" ht="12.75">
      <c r="B4" s="90"/>
      <c r="E4" s="96"/>
    </row>
    <row r="5" spans="2:5" s="89" customFormat="1" ht="12.75">
      <c r="B5" s="90"/>
      <c r="E5" s="96"/>
    </row>
    <row r="6" spans="1:5" ht="12.75">
      <c r="A6" s="89"/>
      <c r="B6" s="91"/>
      <c r="E6" s="97"/>
    </row>
    <row r="7" ht="12.75">
      <c r="B7" s="93"/>
    </row>
    <row r="8" spans="3:5" ht="12.75">
      <c r="C8" s="94"/>
      <c r="E8" s="95"/>
    </row>
    <row r="9" spans="3:5" ht="12.75">
      <c r="C9" s="94"/>
      <c r="E9" s="95"/>
    </row>
    <row r="10" spans="3:5" ht="12.75">
      <c r="C10" s="94"/>
      <c r="E10" s="95"/>
    </row>
    <row r="11" spans="3:5" ht="12.75">
      <c r="C11" s="94"/>
      <c r="E11" s="95"/>
    </row>
    <row r="12" spans="3:5" ht="12.75">
      <c r="C12" s="94"/>
      <c r="E12" s="95"/>
    </row>
    <row r="13" spans="3:5" ht="12.75">
      <c r="C13" s="94"/>
      <c r="E13" s="95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Nicola</cp:lastModifiedBy>
  <cp:lastPrinted>2007-10-09T09:23:45Z</cp:lastPrinted>
  <dcterms:created xsi:type="dcterms:W3CDTF">2007-09-24T14:16:01Z</dcterms:created>
  <dcterms:modified xsi:type="dcterms:W3CDTF">2007-10-09T09:30:19Z</dcterms:modified>
  <cp:category/>
  <cp:version/>
  <cp:contentType/>
  <cp:contentStatus/>
</cp:coreProperties>
</file>